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Škola Štitar\Desktop\OŠ ŠTITAR FIN. PLAN 2024-2026\"/>
    </mc:Choice>
  </mc:AlternateContent>
  <bookViews>
    <workbookView xWindow="0" yWindow="0" windowWidth="20490" windowHeight="775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I27" i="7"/>
  <c r="H30" i="7"/>
  <c r="I30" i="7"/>
  <c r="G9" i="7"/>
  <c r="H9" i="7"/>
  <c r="F13" i="7"/>
  <c r="G13" i="7"/>
  <c r="H13" i="7"/>
  <c r="I13" i="7"/>
  <c r="H14" i="7"/>
  <c r="I14" i="7"/>
  <c r="G27" i="7"/>
  <c r="G30" i="7"/>
  <c r="F34" i="7"/>
  <c r="G34" i="7"/>
  <c r="H34" i="7"/>
  <c r="I34" i="7"/>
  <c r="E16" i="7"/>
  <c r="G18" i="7"/>
  <c r="H18" i="7"/>
  <c r="I18" i="7"/>
  <c r="F30" i="7"/>
  <c r="E30" i="7"/>
  <c r="E34" i="7"/>
  <c r="F17" i="8"/>
  <c r="E9" i="7" l="1"/>
  <c r="E26" i="7"/>
  <c r="E13" i="7"/>
  <c r="D11" i="5" l="1"/>
  <c r="E11" i="5"/>
  <c r="E10" i="5" s="1"/>
  <c r="F11" i="5"/>
  <c r="F10" i="5" s="1"/>
  <c r="B11" i="5"/>
  <c r="B10" i="5" s="1"/>
  <c r="G26" i="7"/>
  <c r="H26" i="7"/>
  <c r="I26" i="7"/>
  <c r="E23" i="7"/>
  <c r="G23" i="7"/>
  <c r="H23" i="7"/>
  <c r="I23" i="7"/>
  <c r="G16" i="7"/>
  <c r="H16" i="7"/>
  <c r="I16" i="7"/>
  <c r="E8" i="7"/>
  <c r="G8" i="7"/>
  <c r="H8" i="7"/>
  <c r="I8" i="7"/>
  <c r="D10" i="5"/>
  <c r="B38" i="8"/>
  <c r="D38" i="8"/>
  <c r="E38" i="8"/>
  <c r="F38" i="8"/>
  <c r="B35" i="8"/>
  <c r="D35" i="8"/>
  <c r="E35" i="8"/>
  <c r="F35" i="8"/>
  <c r="B33" i="8"/>
  <c r="D33" i="8"/>
  <c r="E33" i="8"/>
  <c r="F33" i="8"/>
  <c r="B31" i="8"/>
  <c r="D31" i="8"/>
  <c r="E31" i="8"/>
  <c r="F31" i="8"/>
  <c r="B28" i="8"/>
  <c r="D28" i="8"/>
  <c r="E28" i="8"/>
  <c r="F28" i="8"/>
  <c r="E27" i="8"/>
  <c r="B20" i="8"/>
  <c r="D20" i="8"/>
  <c r="E20" i="8"/>
  <c r="F20" i="8"/>
  <c r="B17" i="8"/>
  <c r="D17" i="8"/>
  <c r="E17" i="8"/>
  <c r="B15" i="8"/>
  <c r="D15" i="8"/>
  <c r="E15" i="8"/>
  <c r="F15" i="8"/>
  <c r="B13" i="8"/>
  <c r="D13" i="8"/>
  <c r="E13" i="8"/>
  <c r="F13" i="8"/>
  <c r="B11" i="8"/>
  <c r="D11" i="8"/>
  <c r="E11" i="8"/>
  <c r="F11" i="8"/>
  <c r="F10" i="8" s="1"/>
  <c r="D29" i="3"/>
  <c r="F29" i="3"/>
  <c r="G29" i="3"/>
  <c r="H29" i="3"/>
  <c r="D24" i="3"/>
  <c r="D23" i="3" s="1"/>
  <c r="F24" i="3"/>
  <c r="F23" i="3" s="1"/>
  <c r="G24" i="3"/>
  <c r="H24" i="3"/>
  <c r="H23" i="3"/>
  <c r="F11" i="3"/>
  <c r="F10" i="3" s="1"/>
  <c r="G11" i="3"/>
  <c r="G10" i="3" s="1"/>
  <c r="H11" i="3"/>
  <c r="H10" i="3" s="1"/>
  <c r="D11" i="3"/>
  <c r="D10" i="3" s="1"/>
  <c r="F27" i="7"/>
  <c r="F26" i="7" s="1"/>
  <c r="F23" i="7"/>
  <c r="F16" i="7"/>
  <c r="F8" i="7"/>
  <c r="C10" i="5"/>
  <c r="C11" i="5"/>
  <c r="C28" i="8"/>
  <c r="C31" i="8"/>
  <c r="C33" i="8"/>
  <c r="C35" i="8"/>
  <c r="C38" i="8"/>
  <c r="E24" i="3"/>
  <c r="E29" i="3"/>
  <c r="F27" i="8" l="1"/>
  <c r="D27" i="8"/>
  <c r="C27" i="8"/>
  <c r="F6" i="7"/>
  <c r="E10" i="8"/>
  <c r="D10" i="8"/>
  <c r="B27" i="8"/>
  <c r="B10" i="8"/>
  <c r="G23" i="3"/>
  <c r="H6" i="7"/>
  <c r="I6" i="7"/>
  <c r="G6" i="7"/>
  <c r="E23" i="3"/>
  <c r="C17" i="8" l="1"/>
  <c r="C11" i="8"/>
  <c r="C13" i="8"/>
  <c r="C15" i="8"/>
  <c r="C20" i="8"/>
  <c r="E11" i="3"/>
  <c r="E10" i="3" s="1"/>
  <c r="C10" i="8" l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I14" i="10" s="1"/>
  <c r="H8" i="10"/>
  <c r="G8" i="10"/>
  <c r="F8" i="10"/>
  <c r="G14" i="10" l="1"/>
  <c r="G22" i="10" s="1"/>
  <c r="G28" i="10" s="1"/>
  <c r="G29" i="10" s="1"/>
  <c r="J14" i="10"/>
  <c r="H14" i="10"/>
  <c r="F14" i="10"/>
  <c r="F22" i="10" s="1"/>
  <c r="F28" i="10" s="1"/>
  <c r="F29" i="10" s="1"/>
  <c r="I22" i="10"/>
  <c r="I28" i="10" s="1"/>
  <c r="I29" i="10" s="1"/>
  <c r="J22" i="10"/>
  <c r="J28" i="10" s="1"/>
  <c r="J29" i="10" s="1"/>
  <c r="H22" i="10"/>
  <c r="H28" i="10" s="1"/>
  <c r="H29" i="10" s="1"/>
  <c r="E6" i="7"/>
</calcChain>
</file>

<file path=xl/sharedStrings.xml><?xml version="1.0" encoding="utf-8"?>
<sst xmlns="http://schemas.openxmlformats.org/spreadsheetml/2006/main" count="231" uniqueCount="114">
  <si>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</si>
  <si>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</si>
  <si>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</si>
  <si>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</si>
  <si>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</si>
  <si>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</si>
  <si>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</si>
  <si>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</si>
  <si>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</si>
  <si>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</si>
  <si>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</si>
  <si>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</si>
  <si>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</si>
  <si>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</si>
  <si>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</si>
  <si>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</si>
  <si>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</si>
  <si>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</si>
  <si>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</si>
  <si>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</si>
  <si>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</si>
  <si>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</si>
  <si>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</si>
  <si>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</si>
  <si>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</si>
  <si>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</si>
  <si>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</si>
  <si>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</si>
  <si>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</si>
  <si>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</si>
  <si>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</si>
  <si>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</si>
  <si>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</si>
  <si>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</si>
  <si>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</si>
  <si>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</si>
  <si>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</si>
  <si>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</si>
  <si>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</si>
  <si>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</si>
  <si>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</si>
  <si>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</si>
  <si>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</si>
  <si>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</si>
  <si>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</si>
  <si>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</si>
  <si>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</si>
  <si>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</si>
  <si>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</si>
  <si>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</si>
  <si>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</si>
  <si>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</si>
  <si>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</si>
  <si>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</si>
  <si>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</si>
  <si>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</si>
  <si>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</si>
  <si>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</si>
  <si>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</si>
  <si>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</si>
  <si>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</si>
  <si>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</si>
  <si>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</si>
  <si>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</si>
  <si>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</si>
  <si>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</si>
  <si>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</si>
  <si>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</si>
  <si>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</si>
  <si>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</si>
  <si>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</si>
  <si>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</si>
  <si>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</si>
  <si>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</si>
  <si>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</si>
  <si>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</si>
  <si>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</si>
  <si>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</si>
  <si>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</si>
  <si>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</si>
  <si>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</si>
  <si>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</si>
  <si>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</si>
  <si>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  573 EU  projekti</t>
  </si>
  <si>
    <t>Prihodi od upravnihi adm.pristojbi po posebnim propisima i naknada</t>
  </si>
  <si>
    <t>Prihodi od prodaje proizvoda i roba te pruženih usluga</t>
  </si>
  <si>
    <t>6 Donacije</t>
  </si>
  <si>
    <t>61 Donacije</t>
  </si>
  <si>
    <t>31 Vlastiti prihodi</t>
  </si>
  <si>
    <t>09 Obrazovanje</t>
  </si>
  <si>
    <t>0912 Osnovno obrazovanje</t>
  </si>
  <si>
    <t>Financijski rashodi</t>
  </si>
  <si>
    <t>REDOVNA DJELATNOST</t>
  </si>
  <si>
    <t>Izvor financiranja 11</t>
  </si>
  <si>
    <t>Opći prihodi i primici</t>
  </si>
  <si>
    <t>DJELATNOST USTANOVA OSNOVNIH ŠKOLA</t>
  </si>
  <si>
    <t>Pomoći</t>
  </si>
  <si>
    <t>Donacije</t>
  </si>
  <si>
    <t>Vlastiti prihodi</t>
  </si>
  <si>
    <t>ŠKOLSKA KUHINJA</t>
  </si>
  <si>
    <t xml:space="preserve">PROGRAM </t>
  </si>
  <si>
    <t xml:space="preserve">Aktivnost </t>
  </si>
  <si>
    <t>Prihodi za posebne namjene</t>
  </si>
  <si>
    <t>Ostali programi EU</t>
  </si>
  <si>
    <t>Izvor financiranja 52</t>
  </si>
  <si>
    <t>Izvor financiranja 61</t>
  </si>
  <si>
    <t>Izvor financiranja 31</t>
  </si>
  <si>
    <t>Izvor financiranja 43</t>
  </si>
  <si>
    <t>Izvor financiranja 57</t>
  </si>
  <si>
    <t>096-Dodatne usluge u obrazovanju</t>
  </si>
  <si>
    <t>POMOĆNICI U NASTAVI</t>
  </si>
  <si>
    <t>FINANCIJSKI PLAN OŠ IVANA MARTINOVIĆA ŠTITAR
ZA 2024. I PROJEKCIJA ZA 2025. I 2026. GODINU</t>
  </si>
  <si>
    <t>FINANCIJSKI PLAN OŠ IVANA MARTINOVIĆA ŠTITAR 
ZA 2024. I PROJEKCIJA ZA 2025. I 2026. GODINU</t>
  </si>
  <si>
    <t>Naknade građ.i kuć.i u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</si>
</sst>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center" vertical="center" wrapText="1"/>
    </xf>
    <xf numFmtId="0" fontId="20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0" fontId="22" fillId="0" borderId="0" xfId="0" applyFont="1"/>
    <xf numFmtId="3" fontId="9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workbookViewId="0">
      <selection activeCell="H27" sqref="H2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04" t="s">
        <v>24</v>
      </c>
      <c r="B3" s="104"/>
      <c r="C3" s="104"/>
      <c r="D3" s="104"/>
      <c r="E3" s="104"/>
      <c r="F3" s="104"/>
      <c r="G3" s="104"/>
      <c r="H3" s="104"/>
      <c r="I3" s="117"/>
      <c r="J3" s="117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104" t="s">
        <v>30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43</v>
      </c>
    </row>
    <row r="7" spans="1:10" ht="25.5" x14ac:dyDescent="0.25">
      <c r="A7" s="29"/>
      <c r="B7" s="30"/>
      <c r="C7" s="30"/>
      <c r="D7" s="31"/>
      <c r="E7" s="32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109" t="s">
        <v>0</v>
      </c>
      <c r="B8" s="103"/>
      <c r="C8" s="103"/>
      <c r="D8" s="103"/>
      <c r="E8" s="118"/>
      <c r="F8" s="33">
        <f>F9+F10</f>
        <v>549074</v>
      </c>
      <c r="G8" s="33">
        <f t="shared" ref="G8:J8" si="0">G9+G10</f>
        <v>669862</v>
      </c>
      <c r="H8" s="33">
        <f t="shared" si="0"/>
        <v>612928</v>
      </c>
      <c r="I8" s="33">
        <f t="shared" si="0"/>
        <v>621872</v>
      </c>
      <c r="J8" s="33">
        <f t="shared" si="0"/>
        <v>621872</v>
      </c>
    </row>
    <row r="9" spans="1:10" x14ac:dyDescent="0.25">
      <c r="A9" s="119" t="s">
        <v>46</v>
      </c>
      <c r="B9" s="120"/>
      <c r="C9" s="120"/>
      <c r="D9" s="120"/>
      <c r="E9" s="116"/>
      <c r="F9" s="34">
        <v>549074</v>
      </c>
      <c r="G9" s="34">
        <v>669862</v>
      </c>
      <c r="H9" s="34">
        <v>612928</v>
      </c>
      <c r="I9" s="34">
        <v>621872</v>
      </c>
      <c r="J9" s="34">
        <v>621872</v>
      </c>
    </row>
    <row r="10" spans="1:10" x14ac:dyDescent="0.25">
      <c r="A10" s="115" t="s">
        <v>47</v>
      </c>
      <c r="B10" s="116"/>
      <c r="C10" s="116"/>
      <c r="D10" s="116"/>
      <c r="E10" s="116"/>
      <c r="F10" s="34"/>
      <c r="G10" s="34"/>
      <c r="H10" s="34"/>
      <c r="I10" s="34"/>
      <c r="J10" s="34"/>
    </row>
    <row r="11" spans="1:10" x14ac:dyDescent="0.25">
      <c r="A11" s="37" t="s">
        <v>1</v>
      </c>
      <c r="B11" s="45"/>
      <c r="C11" s="45"/>
      <c r="D11" s="45"/>
      <c r="E11" s="45"/>
      <c r="F11" s="33">
        <f>F12+F13</f>
        <v>546425</v>
      </c>
      <c r="G11" s="33">
        <f t="shared" ref="G11:J11" si="1">G12+G13</f>
        <v>669862</v>
      </c>
      <c r="H11" s="33">
        <f t="shared" si="1"/>
        <v>612928</v>
      </c>
      <c r="I11" s="33">
        <f t="shared" si="1"/>
        <v>621872</v>
      </c>
      <c r="J11" s="33">
        <f t="shared" si="1"/>
        <v>621872</v>
      </c>
    </row>
    <row r="12" spans="1:10" x14ac:dyDescent="0.25">
      <c r="A12" s="121" t="s">
        <v>48</v>
      </c>
      <c r="B12" s="120"/>
      <c r="C12" s="120"/>
      <c r="D12" s="120"/>
      <c r="E12" s="120"/>
      <c r="F12" s="34">
        <v>515439</v>
      </c>
      <c r="G12" s="34">
        <v>660572</v>
      </c>
      <c r="H12" s="34">
        <v>602974</v>
      </c>
      <c r="I12" s="34">
        <v>611254</v>
      </c>
      <c r="J12" s="46">
        <v>611254</v>
      </c>
    </row>
    <row r="13" spans="1:10" x14ac:dyDescent="0.25">
      <c r="A13" s="115" t="s">
        <v>49</v>
      </c>
      <c r="B13" s="116"/>
      <c r="C13" s="116"/>
      <c r="D13" s="116"/>
      <c r="E13" s="116"/>
      <c r="F13" s="34">
        <v>30986</v>
      </c>
      <c r="G13" s="34">
        <v>9290</v>
      </c>
      <c r="H13" s="34">
        <v>9954</v>
      </c>
      <c r="I13" s="34">
        <v>10618</v>
      </c>
      <c r="J13" s="46">
        <v>10618</v>
      </c>
    </row>
    <row r="14" spans="1:10" x14ac:dyDescent="0.25">
      <c r="A14" s="102" t="s">
        <v>75</v>
      </c>
      <c r="B14" s="103"/>
      <c r="C14" s="103"/>
      <c r="D14" s="103"/>
      <c r="E14" s="103"/>
      <c r="F14" s="33">
        <f>F8-F11</f>
        <v>2649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04" t="s">
        <v>31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115" t="s">
        <v>50</v>
      </c>
      <c r="B19" s="116"/>
      <c r="C19" s="116"/>
      <c r="D19" s="116"/>
      <c r="E19" s="116"/>
      <c r="F19" s="34"/>
      <c r="G19" s="34"/>
      <c r="H19" s="34"/>
      <c r="I19" s="34"/>
      <c r="J19" s="46"/>
    </row>
    <row r="20" spans="1:10" x14ac:dyDescent="0.25">
      <c r="A20" s="115" t="s">
        <v>51</v>
      </c>
      <c r="B20" s="116"/>
      <c r="C20" s="116"/>
      <c r="D20" s="116"/>
      <c r="E20" s="116"/>
      <c r="F20" s="34"/>
      <c r="G20" s="34"/>
      <c r="H20" s="34"/>
      <c r="I20" s="34"/>
      <c r="J20" s="46"/>
    </row>
    <row r="21" spans="1:10" x14ac:dyDescent="0.25">
      <c r="A21" s="102" t="s">
        <v>2</v>
      </c>
      <c r="B21" s="103"/>
      <c r="C21" s="103"/>
      <c r="D21" s="103"/>
      <c r="E21" s="103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102" t="s">
        <v>76</v>
      </c>
      <c r="B22" s="103"/>
      <c r="C22" s="103"/>
      <c r="D22" s="103"/>
      <c r="E22" s="103"/>
      <c r="F22" s="33">
        <f>F14+F21</f>
        <v>2649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04" t="s">
        <v>77</v>
      </c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9"/>
      <c r="B26" s="30"/>
      <c r="C26" s="30"/>
      <c r="D26" s="31"/>
      <c r="E26" s="32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106" t="s">
        <v>78</v>
      </c>
      <c r="B27" s="107"/>
      <c r="C27" s="107"/>
      <c r="D27" s="107"/>
      <c r="E27" s="108"/>
      <c r="F27" s="47">
        <v>1836</v>
      </c>
      <c r="G27" s="47">
        <v>4485</v>
      </c>
      <c r="H27" s="47">
        <v>1000</v>
      </c>
      <c r="I27" s="47">
        <v>0</v>
      </c>
      <c r="J27" s="48">
        <v>0</v>
      </c>
    </row>
    <row r="28" spans="1:10" ht="15" customHeight="1" x14ac:dyDescent="0.25">
      <c r="A28" s="102" t="s">
        <v>79</v>
      </c>
      <c r="B28" s="103"/>
      <c r="C28" s="103"/>
      <c r="D28" s="103"/>
      <c r="E28" s="103"/>
      <c r="F28" s="49">
        <f>F22+F27</f>
        <v>4485</v>
      </c>
      <c r="G28" s="49">
        <f t="shared" ref="G28:J28" si="5">G22+G27</f>
        <v>4485</v>
      </c>
      <c r="H28" s="49">
        <f t="shared" si="5"/>
        <v>1000</v>
      </c>
      <c r="I28" s="49">
        <f t="shared" si="5"/>
        <v>0</v>
      </c>
      <c r="J28" s="50">
        <f t="shared" si="5"/>
        <v>0</v>
      </c>
    </row>
    <row r="29" spans="1:10" ht="45" customHeight="1" x14ac:dyDescent="0.25">
      <c r="A29" s="109" t="s">
        <v>80</v>
      </c>
      <c r="B29" s="110"/>
      <c r="C29" s="110"/>
      <c r="D29" s="110"/>
      <c r="E29" s="111"/>
      <c r="F29" s="49">
        <f>F14+F21+F27-F28</f>
        <v>0</v>
      </c>
      <c r="G29" s="49">
        <f t="shared" ref="G29:J29" si="6">G14+G21+G27-G28</f>
        <v>0</v>
      </c>
      <c r="H29" s="49">
        <f t="shared" si="6"/>
        <v>0</v>
      </c>
      <c r="I29" s="49">
        <f t="shared" si="6"/>
        <v>0</v>
      </c>
      <c r="J29" s="50">
        <f t="shared" si="6"/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12" t="s">
        <v>74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44</v>
      </c>
      <c r="G33" s="60" t="s">
        <v>42</v>
      </c>
      <c r="H33" s="60" t="s">
        <v>52</v>
      </c>
      <c r="I33" s="60" t="s">
        <v>53</v>
      </c>
      <c r="J33" s="60" t="s">
        <v>54</v>
      </c>
    </row>
    <row r="34" spans="1:10" x14ac:dyDescent="0.25">
      <c r="A34" s="106" t="s">
        <v>78</v>
      </c>
      <c r="B34" s="107"/>
      <c r="C34" s="107"/>
      <c r="D34" s="107"/>
      <c r="E34" s="108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06" t="s">
        <v>81</v>
      </c>
      <c r="B35" s="107"/>
      <c r="C35" s="107"/>
      <c r="D35" s="107"/>
      <c r="E35" s="108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06" t="s">
        <v>82</v>
      </c>
      <c r="B36" s="113"/>
      <c r="C36" s="113"/>
      <c r="D36" s="113"/>
      <c r="E36" s="114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02" t="s">
        <v>79</v>
      </c>
      <c r="B37" s="103"/>
      <c r="C37" s="103"/>
      <c r="D37" s="103"/>
      <c r="E37" s="103"/>
      <c r="F37" s="35">
        <f>F34-F35+F36</f>
        <v>0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1">
        <f t="shared" si="7"/>
        <v>0</v>
      </c>
    </row>
    <row r="38" spans="1:10" ht="17.25" customHeight="1" x14ac:dyDescent="0.25"/>
    <row r="39" spans="1:10" x14ac:dyDescent="0.25">
      <c r="A39" s="100" t="s">
        <v>45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6" workbookViewId="0">
      <selection activeCell="D27" sqref="D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4" t="s">
        <v>112</v>
      </c>
      <c r="B1" s="104"/>
      <c r="C1" s="104"/>
      <c r="D1" s="104"/>
      <c r="E1" s="104"/>
      <c r="F1" s="104"/>
      <c r="G1" s="104"/>
      <c r="H1" s="10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4" t="s">
        <v>24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4" t="s">
        <v>4</v>
      </c>
      <c r="B5" s="104"/>
      <c r="C5" s="104"/>
      <c r="D5" s="104"/>
      <c r="E5" s="104"/>
      <c r="F5" s="104"/>
      <c r="G5" s="104"/>
      <c r="H5" s="10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04" t="s">
        <v>55</v>
      </c>
      <c r="B7" s="104"/>
      <c r="C7" s="104"/>
      <c r="D7" s="104"/>
      <c r="E7" s="104"/>
      <c r="F7" s="104"/>
      <c r="G7" s="104"/>
      <c r="H7" s="10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41</v>
      </c>
      <c r="E9" s="20" t="s">
        <v>42</v>
      </c>
      <c r="F9" s="20" t="s">
        <v>39</v>
      </c>
      <c r="G9" s="20" t="s">
        <v>32</v>
      </c>
      <c r="H9" s="20" t="s">
        <v>40</v>
      </c>
    </row>
    <row r="10" spans="1:8" x14ac:dyDescent="0.25">
      <c r="A10" s="39"/>
      <c r="B10" s="40"/>
      <c r="C10" s="38" t="s">
        <v>0</v>
      </c>
      <c r="D10" s="82">
        <f>D11</f>
        <v>549074</v>
      </c>
      <c r="E10" s="62">
        <f>E11</f>
        <v>669862</v>
      </c>
      <c r="F10" s="82">
        <f t="shared" ref="F10:H10" si="0">F11</f>
        <v>612928</v>
      </c>
      <c r="G10" s="82">
        <f t="shared" si="0"/>
        <v>621872</v>
      </c>
      <c r="H10" s="82">
        <f t="shared" si="0"/>
        <v>621872</v>
      </c>
    </row>
    <row r="11" spans="1:8" ht="15.75" customHeight="1" x14ac:dyDescent="0.25">
      <c r="A11" s="11">
        <v>6</v>
      </c>
      <c r="B11" s="11"/>
      <c r="C11" s="11" t="s">
        <v>7</v>
      </c>
      <c r="D11" s="70">
        <f>SUM(D12:D17)</f>
        <v>549074</v>
      </c>
      <c r="E11" s="9">
        <f>SUM(E12:E17)</f>
        <v>669862</v>
      </c>
      <c r="F11" s="70">
        <f t="shared" ref="F11:H11" si="1">SUM(F12:F17)</f>
        <v>612928</v>
      </c>
      <c r="G11" s="70">
        <f t="shared" si="1"/>
        <v>621872</v>
      </c>
      <c r="H11" s="70">
        <f t="shared" si="1"/>
        <v>621872</v>
      </c>
    </row>
    <row r="12" spans="1:8" ht="38.25" x14ac:dyDescent="0.25">
      <c r="A12" s="11"/>
      <c r="B12" s="15">
        <v>63</v>
      </c>
      <c r="C12" s="15" t="s">
        <v>34</v>
      </c>
      <c r="D12" s="8">
        <v>481133</v>
      </c>
      <c r="E12" s="9">
        <v>580074</v>
      </c>
      <c r="F12" s="9">
        <v>530301</v>
      </c>
      <c r="G12" s="9">
        <v>554781</v>
      </c>
      <c r="H12" s="9">
        <v>554781</v>
      </c>
    </row>
    <row r="13" spans="1:8" ht="38.25" x14ac:dyDescent="0.25">
      <c r="A13" s="12"/>
      <c r="B13" s="73">
        <v>65</v>
      </c>
      <c r="C13" s="17" t="s">
        <v>84</v>
      </c>
      <c r="D13" s="8">
        <v>1386</v>
      </c>
      <c r="E13" s="9">
        <v>332</v>
      </c>
      <c r="F13" s="9">
        <v>1000</v>
      </c>
      <c r="G13" s="9">
        <v>332</v>
      </c>
      <c r="H13" s="9">
        <v>332</v>
      </c>
    </row>
    <row r="14" spans="1:8" ht="25.5" x14ac:dyDescent="0.25">
      <c r="A14" s="12"/>
      <c r="B14" s="73">
        <v>66</v>
      </c>
      <c r="C14" s="17" t="s">
        <v>85</v>
      </c>
      <c r="D14" s="8">
        <v>1184</v>
      </c>
      <c r="E14" s="9">
        <v>266</v>
      </c>
      <c r="F14" s="9"/>
      <c r="G14" s="9">
        <v>398</v>
      </c>
      <c r="H14" s="9">
        <v>398</v>
      </c>
    </row>
    <row r="15" spans="1:8" ht="38.25" x14ac:dyDescent="0.25">
      <c r="A15" s="12"/>
      <c r="B15" s="12">
        <v>67</v>
      </c>
      <c r="C15" s="15" t="s">
        <v>36</v>
      </c>
      <c r="D15" s="8">
        <v>65371</v>
      </c>
      <c r="E15" s="9">
        <v>89190</v>
      </c>
      <c r="F15" s="9">
        <v>81627</v>
      </c>
      <c r="G15" s="9">
        <v>66361</v>
      </c>
      <c r="H15" s="9">
        <v>66361</v>
      </c>
    </row>
    <row r="16" spans="1:8" ht="25.5" x14ac:dyDescent="0.25">
      <c r="A16" s="14">
        <v>7</v>
      </c>
      <c r="B16" s="14"/>
      <c r="C16" s="24" t="s">
        <v>8</v>
      </c>
      <c r="D16" s="8"/>
      <c r="E16" s="9"/>
      <c r="F16" s="9"/>
      <c r="G16" s="9"/>
      <c r="H16" s="9"/>
    </row>
    <row r="17" spans="1:8" ht="38.25" x14ac:dyDescent="0.25">
      <c r="A17" s="15"/>
      <c r="B17" s="15">
        <v>72</v>
      </c>
      <c r="C17" s="25" t="s">
        <v>33</v>
      </c>
      <c r="D17" s="8"/>
      <c r="E17" s="9"/>
      <c r="F17" s="9"/>
      <c r="G17" s="9"/>
      <c r="H17" s="10"/>
    </row>
    <row r="20" spans="1:8" ht="15.75" x14ac:dyDescent="0.25">
      <c r="A20" s="104" t="s">
        <v>56</v>
      </c>
      <c r="B20" s="122"/>
      <c r="C20" s="122"/>
      <c r="D20" s="122"/>
      <c r="E20" s="122"/>
      <c r="F20" s="122"/>
      <c r="G20" s="122"/>
      <c r="H20" s="122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ht="25.5" x14ac:dyDescent="0.25">
      <c r="A22" s="20" t="s">
        <v>5</v>
      </c>
      <c r="B22" s="19" t="s">
        <v>6</v>
      </c>
      <c r="C22" s="19" t="s">
        <v>9</v>
      </c>
      <c r="D22" s="19" t="s">
        <v>41</v>
      </c>
      <c r="E22" s="20" t="s">
        <v>42</v>
      </c>
      <c r="F22" s="20" t="s">
        <v>39</v>
      </c>
      <c r="G22" s="20" t="s">
        <v>32</v>
      </c>
      <c r="H22" s="20" t="s">
        <v>40</v>
      </c>
    </row>
    <row r="23" spans="1:8" x14ac:dyDescent="0.25">
      <c r="A23" s="39"/>
      <c r="B23" s="40"/>
      <c r="C23" s="38" t="s">
        <v>1</v>
      </c>
      <c r="D23" s="82">
        <f>D24+D29</f>
        <v>546425</v>
      </c>
      <c r="E23" s="82">
        <f>E24+E29</f>
        <v>669862</v>
      </c>
      <c r="F23" s="82">
        <f t="shared" ref="F23:H23" si="2">F24+F29</f>
        <v>612928</v>
      </c>
      <c r="G23" s="82">
        <f t="shared" si="2"/>
        <v>621872</v>
      </c>
      <c r="H23" s="82">
        <f t="shared" si="2"/>
        <v>621872</v>
      </c>
    </row>
    <row r="24" spans="1:8" ht="15.75" customHeight="1" x14ac:dyDescent="0.25">
      <c r="A24" s="11">
        <v>3</v>
      </c>
      <c r="B24" s="11"/>
      <c r="C24" s="11" t="s">
        <v>10</v>
      </c>
      <c r="D24" s="65">
        <f>D25+D26+D27+D28</f>
        <v>515439</v>
      </c>
      <c r="E24" s="65">
        <f>E25+E26+E27+E28</f>
        <v>660572</v>
      </c>
      <c r="F24" s="65">
        <f t="shared" ref="F24:H24" si="3">F25+F26+F27+F28</f>
        <v>602974</v>
      </c>
      <c r="G24" s="65">
        <f t="shared" si="3"/>
        <v>611254</v>
      </c>
      <c r="H24" s="65">
        <f t="shared" si="3"/>
        <v>611254</v>
      </c>
    </row>
    <row r="25" spans="1:8" ht="15.75" customHeight="1" x14ac:dyDescent="0.25">
      <c r="A25" s="11"/>
      <c r="B25" s="15">
        <v>31</v>
      </c>
      <c r="C25" s="15" t="s">
        <v>11</v>
      </c>
      <c r="D25" s="8">
        <v>431929</v>
      </c>
      <c r="E25" s="9">
        <v>477537</v>
      </c>
      <c r="F25" s="9">
        <v>489747</v>
      </c>
      <c r="G25" s="9">
        <v>490397</v>
      </c>
      <c r="H25" s="9">
        <v>490397</v>
      </c>
    </row>
    <row r="26" spans="1:8" x14ac:dyDescent="0.25">
      <c r="A26" s="12"/>
      <c r="B26" s="12">
        <v>32</v>
      </c>
      <c r="C26" s="12" t="s">
        <v>27</v>
      </c>
      <c r="D26" s="8">
        <v>69417</v>
      </c>
      <c r="E26" s="9">
        <v>170904</v>
      </c>
      <c r="F26" s="9">
        <v>102328</v>
      </c>
      <c r="G26" s="9">
        <v>109945</v>
      </c>
      <c r="H26" s="9">
        <v>109945</v>
      </c>
    </row>
    <row r="27" spans="1:8" s="68" customFormat="1" x14ac:dyDescent="0.25">
      <c r="A27" s="73"/>
      <c r="B27" s="73">
        <v>34</v>
      </c>
      <c r="C27" s="73" t="s">
        <v>91</v>
      </c>
      <c r="D27" s="69">
        <v>2370</v>
      </c>
      <c r="E27" s="70">
        <v>385</v>
      </c>
      <c r="F27" s="70">
        <v>399</v>
      </c>
      <c r="G27" s="70">
        <v>412</v>
      </c>
      <c r="H27" s="70">
        <v>412</v>
      </c>
    </row>
    <row r="28" spans="1:8" ht="25.5" x14ac:dyDescent="0.25">
      <c r="A28" s="12"/>
      <c r="B28" s="73">
        <v>37</v>
      </c>
      <c r="C28" s="77" t="s">
        <v>113</v>
      </c>
      <c r="D28" s="8">
        <v>11723</v>
      </c>
      <c r="E28" s="9">
        <v>11746</v>
      </c>
      <c r="F28" s="9">
        <v>10500</v>
      </c>
      <c r="G28" s="9">
        <v>10500</v>
      </c>
      <c r="H28" s="9">
        <v>10500</v>
      </c>
    </row>
    <row r="29" spans="1:8" ht="25.5" x14ac:dyDescent="0.25">
      <c r="A29" s="14">
        <v>4</v>
      </c>
      <c r="B29" s="14"/>
      <c r="C29" s="24" t="s">
        <v>12</v>
      </c>
      <c r="D29" s="65">
        <f>D31</f>
        <v>30986</v>
      </c>
      <c r="E29" s="65">
        <f>E31</f>
        <v>9290</v>
      </c>
      <c r="F29" s="65">
        <f t="shared" ref="F29:H29" si="4">F31</f>
        <v>9954</v>
      </c>
      <c r="G29" s="65">
        <f t="shared" si="4"/>
        <v>10618</v>
      </c>
      <c r="H29" s="65">
        <f t="shared" si="4"/>
        <v>10618</v>
      </c>
    </row>
    <row r="30" spans="1:8" s="68" customFormat="1" ht="38.25" x14ac:dyDescent="0.25">
      <c r="A30" s="75"/>
      <c r="B30" s="76">
        <v>41</v>
      </c>
      <c r="C30" s="78" t="s">
        <v>13</v>
      </c>
      <c r="D30" s="69"/>
      <c r="E30" s="70"/>
      <c r="F30" s="70"/>
      <c r="G30" s="70"/>
      <c r="H30" s="70"/>
    </row>
    <row r="31" spans="1:8" ht="38.25" x14ac:dyDescent="0.25">
      <c r="A31" s="15"/>
      <c r="B31" s="15">
        <v>42</v>
      </c>
      <c r="C31" s="25" t="s">
        <v>37</v>
      </c>
      <c r="D31" s="8">
        <v>30986</v>
      </c>
      <c r="E31" s="9">
        <v>9290</v>
      </c>
      <c r="F31" s="9">
        <v>9954</v>
      </c>
      <c r="G31" s="9">
        <v>10618</v>
      </c>
      <c r="H31" s="10">
        <v>10618</v>
      </c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C31" sqref="C3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4" t="s">
        <v>112</v>
      </c>
      <c r="B1" s="104"/>
      <c r="C1" s="104"/>
      <c r="D1" s="104"/>
      <c r="E1" s="104"/>
      <c r="F1" s="10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04" t="s">
        <v>24</v>
      </c>
      <c r="B3" s="104"/>
      <c r="C3" s="104"/>
      <c r="D3" s="104"/>
      <c r="E3" s="104"/>
      <c r="F3" s="104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104" t="s">
        <v>4</v>
      </c>
      <c r="B5" s="104"/>
      <c r="C5" s="104"/>
      <c r="D5" s="104"/>
      <c r="E5" s="104"/>
      <c r="F5" s="104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104" t="s">
        <v>57</v>
      </c>
      <c r="B7" s="104"/>
      <c r="C7" s="104"/>
      <c r="D7" s="104"/>
      <c r="E7" s="104"/>
      <c r="F7" s="10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32</v>
      </c>
      <c r="F9" s="20" t="s">
        <v>40</v>
      </c>
    </row>
    <row r="10" spans="1:6" x14ac:dyDescent="0.25">
      <c r="A10" s="41" t="s">
        <v>0</v>
      </c>
      <c r="B10" s="82">
        <f>B11+B13+B15+B17+B20</f>
        <v>549074</v>
      </c>
      <c r="C10" s="62">
        <f>C11+C13+C15+C17+C20</f>
        <v>669862</v>
      </c>
      <c r="D10" s="82">
        <f t="shared" ref="D10:F10" si="0">D11+D13+D15+D17+D20</f>
        <v>612928</v>
      </c>
      <c r="E10" s="82">
        <f t="shared" si="0"/>
        <v>621872</v>
      </c>
      <c r="F10" s="82">
        <f t="shared" si="0"/>
        <v>621872</v>
      </c>
    </row>
    <row r="11" spans="1:6" x14ac:dyDescent="0.25">
      <c r="A11" s="24" t="s">
        <v>64</v>
      </c>
      <c r="B11" s="82">
        <f>B12</f>
        <v>65371</v>
      </c>
      <c r="C11" s="62">
        <f>C12</f>
        <v>89190</v>
      </c>
      <c r="D11" s="82">
        <f t="shared" ref="D11:F11" si="1">D12</f>
        <v>81627</v>
      </c>
      <c r="E11" s="82">
        <f t="shared" si="1"/>
        <v>66361</v>
      </c>
      <c r="F11" s="82">
        <f t="shared" si="1"/>
        <v>66361</v>
      </c>
    </row>
    <row r="12" spans="1:6" x14ac:dyDescent="0.25">
      <c r="A12" s="13" t="s">
        <v>65</v>
      </c>
      <c r="B12" s="9">
        <v>65371</v>
      </c>
      <c r="C12" s="9">
        <v>89190</v>
      </c>
      <c r="D12" s="9">
        <v>81627</v>
      </c>
      <c r="E12" s="9">
        <v>66361</v>
      </c>
      <c r="F12" s="9">
        <v>66361</v>
      </c>
    </row>
    <row r="13" spans="1:6" x14ac:dyDescent="0.25">
      <c r="A13" s="26" t="s">
        <v>66</v>
      </c>
      <c r="B13" s="64">
        <f>B14</f>
        <v>0</v>
      </c>
      <c r="C13" s="64">
        <f>C14</f>
        <v>0</v>
      </c>
      <c r="D13" s="64">
        <f t="shared" ref="D13:F13" si="2">D14</f>
        <v>0</v>
      </c>
      <c r="E13" s="64">
        <f t="shared" si="2"/>
        <v>0</v>
      </c>
      <c r="F13" s="64">
        <f t="shared" si="2"/>
        <v>0</v>
      </c>
    </row>
    <row r="14" spans="1:6" x14ac:dyDescent="0.25">
      <c r="A14" s="12" t="s">
        <v>88</v>
      </c>
      <c r="B14" s="8">
        <v>0</v>
      </c>
      <c r="C14" s="9"/>
      <c r="D14" s="9">
        <v>0</v>
      </c>
      <c r="E14" s="9">
        <v>0</v>
      </c>
      <c r="F14" s="9">
        <v>0</v>
      </c>
    </row>
    <row r="15" spans="1:6" ht="25.5" x14ac:dyDescent="0.25">
      <c r="A15" s="11" t="s">
        <v>62</v>
      </c>
      <c r="B15" s="64">
        <f>B16</f>
        <v>1386</v>
      </c>
      <c r="C15" s="64">
        <f>C16</f>
        <v>332</v>
      </c>
      <c r="D15" s="64">
        <f t="shared" ref="D15:F15" si="3">D16</f>
        <v>1000</v>
      </c>
      <c r="E15" s="64">
        <f t="shared" si="3"/>
        <v>332</v>
      </c>
      <c r="F15" s="64">
        <f t="shared" si="3"/>
        <v>332</v>
      </c>
    </row>
    <row r="16" spans="1:6" ht="25.5" x14ac:dyDescent="0.25">
      <c r="A16" s="17" t="s">
        <v>63</v>
      </c>
      <c r="B16" s="8">
        <v>1386</v>
      </c>
      <c r="C16" s="9">
        <v>332</v>
      </c>
      <c r="D16" s="9">
        <v>1000</v>
      </c>
      <c r="E16" s="9">
        <v>332</v>
      </c>
      <c r="F16" s="9">
        <v>332</v>
      </c>
    </row>
    <row r="17" spans="1:6" x14ac:dyDescent="0.25">
      <c r="A17" s="41" t="s">
        <v>60</v>
      </c>
      <c r="B17" s="64">
        <f>B18+B19</f>
        <v>481133</v>
      </c>
      <c r="C17" s="64">
        <f>C18+C19</f>
        <v>580074</v>
      </c>
      <c r="D17" s="64">
        <f t="shared" ref="D17:F17" si="4">D18+D19</f>
        <v>530301</v>
      </c>
      <c r="E17" s="64">
        <f t="shared" si="4"/>
        <v>554781</v>
      </c>
      <c r="F17" s="64">
        <f t="shared" si="4"/>
        <v>554781</v>
      </c>
    </row>
    <row r="18" spans="1:6" x14ac:dyDescent="0.25">
      <c r="A18" s="13" t="s">
        <v>61</v>
      </c>
      <c r="B18" s="8">
        <v>481133</v>
      </c>
      <c r="C18" s="9">
        <v>560090</v>
      </c>
      <c r="D18" s="9">
        <v>530301</v>
      </c>
      <c r="E18" s="9">
        <v>554781</v>
      </c>
      <c r="F18" s="10">
        <v>554781</v>
      </c>
    </row>
    <row r="19" spans="1:6" x14ac:dyDescent="0.25">
      <c r="A19" s="13" t="s">
        <v>83</v>
      </c>
      <c r="B19" s="8"/>
      <c r="C19" s="9">
        <v>19984</v>
      </c>
      <c r="D19" s="9">
        <v>0</v>
      </c>
      <c r="E19" s="9">
        <v>0</v>
      </c>
      <c r="F19" s="10">
        <v>0</v>
      </c>
    </row>
    <row r="20" spans="1:6" x14ac:dyDescent="0.25">
      <c r="A20" s="63" t="s">
        <v>86</v>
      </c>
      <c r="B20" s="64">
        <f>B21</f>
        <v>1184</v>
      </c>
      <c r="C20" s="64">
        <f>C21</f>
        <v>266</v>
      </c>
      <c r="D20" s="64">
        <f t="shared" ref="D20:F20" si="5">D21</f>
        <v>0</v>
      </c>
      <c r="E20" s="64">
        <f t="shared" si="5"/>
        <v>398</v>
      </c>
      <c r="F20" s="64">
        <f t="shared" si="5"/>
        <v>398</v>
      </c>
    </row>
    <row r="21" spans="1:6" x14ac:dyDescent="0.25">
      <c r="A21" s="13" t="s">
        <v>87</v>
      </c>
      <c r="B21" s="8">
        <v>1184</v>
      </c>
      <c r="C21" s="9">
        <v>266</v>
      </c>
      <c r="D21" s="9"/>
      <c r="E21" s="9">
        <v>398</v>
      </c>
      <c r="F21" s="10">
        <v>398</v>
      </c>
    </row>
    <row r="24" spans="1:6" ht="15.75" customHeight="1" x14ac:dyDescent="0.25">
      <c r="A24" s="104" t="s">
        <v>58</v>
      </c>
      <c r="B24" s="104"/>
      <c r="C24" s="104"/>
      <c r="D24" s="104"/>
      <c r="E24" s="104"/>
      <c r="F24" s="104"/>
    </row>
    <row r="25" spans="1:6" ht="18" x14ac:dyDescent="0.25">
      <c r="A25" s="4"/>
      <c r="B25" s="4"/>
      <c r="C25" s="4"/>
      <c r="D25" s="4"/>
      <c r="E25" s="5"/>
      <c r="F25" s="5"/>
    </row>
    <row r="26" spans="1:6" ht="25.5" x14ac:dyDescent="0.25">
      <c r="A26" s="20" t="s">
        <v>59</v>
      </c>
      <c r="B26" s="19" t="s">
        <v>41</v>
      </c>
      <c r="C26" s="20" t="s">
        <v>42</v>
      </c>
      <c r="D26" s="20" t="s">
        <v>39</v>
      </c>
      <c r="E26" s="20" t="s">
        <v>32</v>
      </c>
      <c r="F26" s="20" t="s">
        <v>40</v>
      </c>
    </row>
    <row r="27" spans="1:6" x14ac:dyDescent="0.25">
      <c r="A27" s="41" t="s">
        <v>1</v>
      </c>
      <c r="B27" s="98">
        <f>B28+B31+B33+B35+B38</f>
        <v>546425</v>
      </c>
      <c r="C27" s="98">
        <f>C28+C31+C33+C35+C38</f>
        <v>669862</v>
      </c>
      <c r="D27" s="98">
        <f t="shared" ref="D27:F27" si="6">D28+D31+D33+D35+D38</f>
        <v>612928</v>
      </c>
      <c r="E27" s="98">
        <f t="shared" si="6"/>
        <v>621872</v>
      </c>
      <c r="F27" s="98">
        <f t="shared" si="6"/>
        <v>621872</v>
      </c>
    </row>
    <row r="28" spans="1:6" ht="15.75" customHeight="1" x14ac:dyDescent="0.25">
      <c r="A28" s="24" t="s">
        <v>64</v>
      </c>
      <c r="B28" s="95">
        <f>B29</f>
        <v>62722</v>
      </c>
      <c r="C28" s="95">
        <f>C29</f>
        <v>89190</v>
      </c>
      <c r="D28" s="95">
        <f t="shared" ref="D28:F28" si="7">D29</f>
        <v>81627</v>
      </c>
      <c r="E28" s="95">
        <f t="shared" si="7"/>
        <v>66361</v>
      </c>
      <c r="F28" s="95">
        <f t="shared" si="7"/>
        <v>66361</v>
      </c>
    </row>
    <row r="29" spans="1:6" x14ac:dyDescent="0.25">
      <c r="A29" s="13" t="s">
        <v>65</v>
      </c>
      <c r="B29" s="97">
        <v>62722</v>
      </c>
      <c r="C29" s="96">
        <v>89190</v>
      </c>
      <c r="D29" s="96">
        <v>81627</v>
      </c>
      <c r="E29" s="96">
        <v>66361</v>
      </c>
      <c r="F29" s="96">
        <v>66361</v>
      </c>
    </row>
    <row r="30" spans="1:6" x14ac:dyDescent="0.25">
      <c r="A30" s="67" t="s">
        <v>35</v>
      </c>
      <c r="B30" s="97"/>
      <c r="C30" s="96"/>
      <c r="D30" s="96"/>
      <c r="E30" s="96"/>
      <c r="F30" s="96"/>
    </row>
    <row r="31" spans="1:6" x14ac:dyDescent="0.25">
      <c r="A31" s="24" t="s">
        <v>66</v>
      </c>
      <c r="B31" s="95">
        <f>B32</f>
        <v>0</v>
      </c>
      <c r="C31" s="95">
        <f>C32</f>
        <v>0</v>
      </c>
      <c r="D31" s="95">
        <f t="shared" ref="D31:F31" si="8">D32</f>
        <v>0</v>
      </c>
      <c r="E31" s="95">
        <f t="shared" si="8"/>
        <v>0</v>
      </c>
      <c r="F31" s="95">
        <f t="shared" si="8"/>
        <v>0</v>
      </c>
    </row>
    <row r="32" spans="1:6" s="68" customFormat="1" x14ac:dyDescent="0.25">
      <c r="A32" s="74" t="s">
        <v>67</v>
      </c>
      <c r="B32" s="97"/>
      <c r="C32" s="96"/>
      <c r="D32" s="96"/>
      <c r="E32" s="96"/>
      <c r="F32" s="96"/>
    </row>
    <row r="33" spans="1:6" s="68" customFormat="1" ht="25.5" x14ac:dyDescent="0.25">
      <c r="A33" s="72" t="s">
        <v>62</v>
      </c>
      <c r="B33" s="95">
        <f>B34</f>
        <v>1386</v>
      </c>
      <c r="C33" s="95">
        <f>C34</f>
        <v>332</v>
      </c>
      <c r="D33" s="95">
        <f t="shared" ref="D33:F33" si="9">D34</f>
        <v>1000</v>
      </c>
      <c r="E33" s="95">
        <f t="shared" si="9"/>
        <v>332</v>
      </c>
      <c r="F33" s="95">
        <f t="shared" si="9"/>
        <v>332</v>
      </c>
    </row>
    <row r="34" spans="1:6" s="68" customFormat="1" ht="25.5" x14ac:dyDescent="0.25">
      <c r="A34" s="77" t="s">
        <v>63</v>
      </c>
      <c r="B34" s="97">
        <v>1386</v>
      </c>
      <c r="C34" s="96">
        <v>332</v>
      </c>
      <c r="D34" s="96">
        <v>1000</v>
      </c>
      <c r="E34" s="96">
        <v>332</v>
      </c>
      <c r="F34" s="96">
        <v>332</v>
      </c>
    </row>
    <row r="35" spans="1:6" s="68" customFormat="1" x14ac:dyDescent="0.25">
      <c r="A35" s="81" t="s">
        <v>60</v>
      </c>
      <c r="B35" s="95">
        <f>B36+B37</f>
        <v>481133</v>
      </c>
      <c r="C35" s="95">
        <f>C36+C37</f>
        <v>580074</v>
      </c>
      <c r="D35" s="95">
        <f t="shared" ref="D35:F35" si="10">D36+D37</f>
        <v>530301</v>
      </c>
      <c r="E35" s="95">
        <f t="shared" si="10"/>
        <v>554781</v>
      </c>
      <c r="F35" s="95">
        <f t="shared" si="10"/>
        <v>554781</v>
      </c>
    </row>
    <row r="36" spans="1:6" s="68" customFormat="1" x14ac:dyDescent="0.25">
      <c r="A36" s="74" t="s">
        <v>61</v>
      </c>
      <c r="B36" s="97">
        <v>481133</v>
      </c>
      <c r="C36" s="96">
        <v>560090</v>
      </c>
      <c r="D36" s="96">
        <v>530301</v>
      </c>
      <c r="E36" s="96">
        <v>554781</v>
      </c>
      <c r="F36" s="96">
        <v>554781</v>
      </c>
    </row>
    <row r="37" spans="1:6" s="68" customFormat="1" x14ac:dyDescent="0.25">
      <c r="A37" s="74" t="s">
        <v>83</v>
      </c>
      <c r="B37" s="97"/>
      <c r="C37" s="96">
        <v>19984</v>
      </c>
      <c r="D37" s="96">
        <v>0</v>
      </c>
      <c r="E37" s="96">
        <v>0</v>
      </c>
      <c r="F37" s="96">
        <v>0</v>
      </c>
    </row>
    <row r="38" spans="1:6" s="68" customFormat="1" x14ac:dyDescent="0.25">
      <c r="A38" s="63" t="s">
        <v>86</v>
      </c>
      <c r="B38" s="95">
        <f>B39</f>
        <v>1184</v>
      </c>
      <c r="C38" s="95">
        <f>C39</f>
        <v>266</v>
      </c>
      <c r="D38" s="95">
        <f t="shared" ref="D38:F38" si="11">D39</f>
        <v>0</v>
      </c>
      <c r="E38" s="95">
        <f t="shared" si="11"/>
        <v>398</v>
      </c>
      <c r="F38" s="95">
        <f t="shared" si="11"/>
        <v>398</v>
      </c>
    </row>
    <row r="39" spans="1:6" x14ac:dyDescent="0.25">
      <c r="A39" s="74" t="s">
        <v>87</v>
      </c>
      <c r="B39" s="97">
        <v>1184</v>
      </c>
      <c r="C39" s="96">
        <v>266</v>
      </c>
      <c r="D39" s="96">
        <v>0</v>
      </c>
      <c r="E39" s="96">
        <v>398</v>
      </c>
      <c r="F39" s="99">
        <v>398</v>
      </c>
    </row>
    <row r="40" spans="1:6" x14ac:dyDescent="0.25">
      <c r="B40" s="94"/>
      <c r="C40" s="94"/>
      <c r="D40" s="94"/>
      <c r="E40" s="94"/>
      <c r="F40" s="94"/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B11" sqref="B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04" t="s">
        <v>112</v>
      </c>
      <c r="B1" s="104"/>
      <c r="C1" s="104"/>
      <c r="D1" s="104"/>
      <c r="E1" s="104"/>
      <c r="F1" s="10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04" t="s">
        <v>24</v>
      </c>
      <c r="B3" s="104"/>
      <c r="C3" s="104"/>
      <c r="D3" s="104"/>
      <c r="E3" s="117"/>
      <c r="F3" s="11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4" t="s">
        <v>4</v>
      </c>
      <c r="B5" s="105"/>
      <c r="C5" s="105"/>
      <c r="D5" s="105"/>
      <c r="E5" s="105"/>
      <c r="F5" s="10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04" t="s">
        <v>14</v>
      </c>
      <c r="B7" s="122"/>
      <c r="C7" s="122"/>
      <c r="D7" s="122"/>
      <c r="E7" s="122"/>
      <c r="F7" s="12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32</v>
      </c>
      <c r="F9" s="20" t="s">
        <v>40</v>
      </c>
    </row>
    <row r="10" spans="1:6" ht="15.75" customHeight="1" x14ac:dyDescent="0.25">
      <c r="A10" s="11" t="s">
        <v>15</v>
      </c>
      <c r="B10" s="95">
        <f>B11</f>
        <v>546425</v>
      </c>
      <c r="C10" s="95">
        <f>C11</f>
        <v>669862</v>
      </c>
      <c r="D10" s="95">
        <f t="shared" ref="D10:F10" si="0">D11</f>
        <v>612928</v>
      </c>
      <c r="E10" s="95">
        <f t="shared" si="0"/>
        <v>621872</v>
      </c>
      <c r="F10" s="95">
        <f t="shared" si="0"/>
        <v>621872</v>
      </c>
    </row>
    <row r="11" spans="1:6" ht="15.75" customHeight="1" x14ac:dyDescent="0.25">
      <c r="A11" s="66" t="s">
        <v>89</v>
      </c>
      <c r="B11" s="96">
        <f>B12+B13</f>
        <v>546425</v>
      </c>
      <c r="C11" s="96">
        <f>C12+C13</f>
        <v>669862</v>
      </c>
      <c r="D11" s="96">
        <f t="shared" ref="D11:F11" si="1">D12+D13</f>
        <v>612928</v>
      </c>
      <c r="E11" s="96">
        <f t="shared" si="1"/>
        <v>621872</v>
      </c>
      <c r="F11" s="96">
        <f t="shared" si="1"/>
        <v>621872</v>
      </c>
    </row>
    <row r="12" spans="1:6" ht="15.75" customHeight="1" x14ac:dyDescent="0.25">
      <c r="A12" s="76" t="s">
        <v>90</v>
      </c>
      <c r="B12" s="97">
        <v>530670</v>
      </c>
      <c r="C12" s="96">
        <v>657917</v>
      </c>
      <c r="D12" s="96">
        <v>592928</v>
      </c>
      <c r="E12" s="96">
        <v>601872</v>
      </c>
      <c r="F12" s="96">
        <v>601872</v>
      </c>
    </row>
    <row r="13" spans="1:6" s="68" customFormat="1" ht="15.75" customHeight="1" x14ac:dyDescent="0.25">
      <c r="A13" s="72" t="s">
        <v>109</v>
      </c>
      <c r="B13" s="97">
        <v>15755</v>
      </c>
      <c r="C13" s="96">
        <v>11945</v>
      </c>
      <c r="D13" s="96">
        <v>20000</v>
      </c>
      <c r="E13" s="96">
        <v>20000</v>
      </c>
      <c r="F13" s="96">
        <v>20000</v>
      </c>
    </row>
    <row r="14" spans="1:6" ht="15.75" customHeight="1" x14ac:dyDescent="0.25">
      <c r="A14" s="11" t="s">
        <v>16</v>
      </c>
      <c r="B14" s="92"/>
      <c r="C14" s="93"/>
      <c r="D14" s="96"/>
      <c r="E14" s="96"/>
      <c r="F14" s="96"/>
    </row>
    <row r="15" spans="1:6" ht="25.5" x14ac:dyDescent="0.25">
      <c r="A15" s="17" t="s">
        <v>17</v>
      </c>
      <c r="B15" s="8"/>
      <c r="C15" s="9"/>
      <c r="D15" s="9"/>
      <c r="E15" s="9"/>
      <c r="F15" s="9"/>
    </row>
    <row r="16" spans="1:6" x14ac:dyDescent="0.25">
      <c r="A16" s="16" t="s">
        <v>18</v>
      </c>
      <c r="B16" s="8"/>
      <c r="C16" s="9"/>
      <c r="D16" s="9"/>
      <c r="E16" s="9"/>
      <c r="F16" s="9"/>
    </row>
    <row r="17" spans="1:6" x14ac:dyDescent="0.25">
      <c r="A17" s="11" t="s">
        <v>19</v>
      </c>
      <c r="B17" s="8"/>
      <c r="C17" s="9"/>
      <c r="D17" s="9"/>
      <c r="E17" s="9"/>
      <c r="F17" s="10"/>
    </row>
    <row r="18" spans="1:6" ht="25.5" x14ac:dyDescent="0.25">
      <c r="A18" s="18" t="s">
        <v>20</v>
      </c>
      <c r="B18" s="8"/>
      <c r="C18" s="9"/>
      <c r="D18" s="9"/>
      <c r="E18" s="9"/>
      <c r="F18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4" t="s">
        <v>111</v>
      </c>
      <c r="B1" s="104"/>
      <c r="C1" s="104"/>
      <c r="D1" s="104"/>
      <c r="E1" s="104"/>
      <c r="F1" s="104"/>
      <c r="G1" s="104"/>
      <c r="H1" s="10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4" t="s">
        <v>24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4" t="s">
        <v>68</v>
      </c>
      <c r="B5" s="104"/>
      <c r="C5" s="104"/>
      <c r="D5" s="104"/>
      <c r="E5" s="104"/>
      <c r="F5" s="104"/>
      <c r="G5" s="104"/>
      <c r="H5" s="10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38</v>
      </c>
      <c r="D7" s="19" t="s">
        <v>41</v>
      </c>
      <c r="E7" s="20" t="s">
        <v>42</v>
      </c>
      <c r="F7" s="20" t="s">
        <v>39</v>
      </c>
      <c r="G7" s="20" t="s">
        <v>32</v>
      </c>
      <c r="H7" s="20" t="s">
        <v>40</v>
      </c>
    </row>
    <row r="8" spans="1:8" x14ac:dyDescent="0.25">
      <c r="A8" s="39"/>
      <c r="B8" s="40"/>
      <c r="C8" s="38" t="s">
        <v>70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28</v>
      </c>
      <c r="D10" s="8"/>
      <c r="E10" s="9"/>
      <c r="F10" s="9"/>
      <c r="G10" s="9"/>
      <c r="H10" s="9"/>
    </row>
    <row r="11" spans="1:8" x14ac:dyDescent="0.25">
      <c r="A11" s="11"/>
      <c r="B11" s="15"/>
      <c r="C11" s="42"/>
      <c r="D11" s="8"/>
      <c r="E11" s="9"/>
      <c r="F11" s="9"/>
      <c r="G11" s="9"/>
      <c r="H11" s="9"/>
    </row>
    <row r="12" spans="1:8" x14ac:dyDescent="0.25">
      <c r="A12" s="11"/>
      <c r="B12" s="15"/>
      <c r="C12" s="38" t="s">
        <v>73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22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2" sqref="A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4" t="s">
        <v>112</v>
      </c>
      <c r="B1" s="104"/>
      <c r="C1" s="104"/>
      <c r="D1" s="104"/>
      <c r="E1" s="104"/>
      <c r="F1" s="10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04" t="s">
        <v>24</v>
      </c>
      <c r="B3" s="104"/>
      <c r="C3" s="104"/>
      <c r="D3" s="104"/>
      <c r="E3" s="104"/>
      <c r="F3" s="10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4" t="s">
        <v>69</v>
      </c>
      <c r="B5" s="104"/>
      <c r="C5" s="104"/>
      <c r="D5" s="104"/>
      <c r="E5" s="104"/>
      <c r="F5" s="104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59</v>
      </c>
      <c r="B7" s="19" t="s">
        <v>41</v>
      </c>
      <c r="C7" s="20" t="s">
        <v>42</v>
      </c>
      <c r="D7" s="20" t="s">
        <v>39</v>
      </c>
      <c r="E7" s="20" t="s">
        <v>32</v>
      </c>
      <c r="F7" s="20" t="s">
        <v>40</v>
      </c>
    </row>
    <row r="8" spans="1:6" x14ac:dyDescent="0.25">
      <c r="A8" s="11" t="s">
        <v>70</v>
      </c>
      <c r="B8" s="8"/>
      <c r="C8" s="9"/>
      <c r="D8" s="9"/>
      <c r="E8" s="9"/>
      <c r="F8" s="9"/>
    </row>
    <row r="9" spans="1:6" ht="25.5" x14ac:dyDescent="0.25">
      <c r="A9" s="11" t="s">
        <v>71</v>
      </c>
      <c r="B9" s="8"/>
      <c r="C9" s="9"/>
      <c r="D9" s="9"/>
      <c r="E9" s="9"/>
      <c r="F9" s="9"/>
    </row>
    <row r="10" spans="1:6" ht="25.5" x14ac:dyDescent="0.25">
      <c r="A10" s="17" t="s">
        <v>72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73</v>
      </c>
      <c r="B12" s="8"/>
      <c r="C12" s="9"/>
      <c r="D12" s="9"/>
      <c r="E12" s="9"/>
      <c r="F12" s="9"/>
    </row>
    <row r="13" spans="1:6" x14ac:dyDescent="0.25">
      <c r="A13" s="24" t="s">
        <v>64</v>
      </c>
      <c r="B13" s="8"/>
      <c r="C13" s="9"/>
      <c r="D13" s="9"/>
      <c r="E13" s="9"/>
      <c r="F13" s="9"/>
    </row>
    <row r="14" spans="1:6" x14ac:dyDescent="0.25">
      <c r="A14" s="13" t="s">
        <v>65</v>
      </c>
      <c r="B14" s="8"/>
      <c r="C14" s="9"/>
      <c r="D14" s="9"/>
      <c r="E14" s="9"/>
      <c r="F14" s="10"/>
    </row>
    <row r="15" spans="1:6" x14ac:dyDescent="0.25">
      <c r="A15" s="24" t="s">
        <v>66</v>
      </c>
      <c r="B15" s="8"/>
      <c r="C15" s="9"/>
      <c r="D15" s="9"/>
      <c r="E15" s="9"/>
      <c r="F15" s="10"/>
    </row>
    <row r="16" spans="1:6" x14ac:dyDescent="0.25">
      <c r="A16" s="13" t="s">
        <v>67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B1" workbookViewId="0">
      <selection activeCell="H18" sqref="H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04" t="s">
        <v>112</v>
      </c>
      <c r="B1" s="104"/>
      <c r="C1" s="104"/>
      <c r="D1" s="104"/>
      <c r="E1" s="104"/>
      <c r="F1" s="104"/>
      <c r="G1" s="104"/>
      <c r="H1" s="104"/>
      <c r="I1" s="10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04" t="s">
        <v>23</v>
      </c>
      <c r="B3" s="105"/>
      <c r="C3" s="105"/>
      <c r="D3" s="105"/>
      <c r="E3" s="105"/>
      <c r="F3" s="105"/>
      <c r="G3" s="105"/>
      <c r="H3" s="105"/>
      <c r="I3" s="10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6" t="s">
        <v>25</v>
      </c>
      <c r="B5" s="127"/>
      <c r="C5" s="128"/>
      <c r="D5" s="19" t="s">
        <v>26</v>
      </c>
      <c r="E5" s="19" t="s">
        <v>41</v>
      </c>
      <c r="F5" s="20" t="s">
        <v>42</v>
      </c>
      <c r="G5" s="20" t="s">
        <v>39</v>
      </c>
      <c r="H5" s="20" t="s">
        <v>32</v>
      </c>
      <c r="I5" s="20" t="s">
        <v>40</v>
      </c>
    </row>
    <row r="6" spans="1:9" ht="25.5" x14ac:dyDescent="0.25">
      <c r="A6" s="123" t="s">
        <v>100</v>
      </c>
      <c r="B6" s="124"/>
      <c r="C6" s="125"/>
      <c r="D6" s="28" t="s">
        <v>95</v>
      </c>
      <c r="E6" s="65">
        <f>E8+E13+E16+E22+E23+E26+E30</f>
        <v>549074</v>
      </c>
      <c r="F6" s="65">
        <f>F8+F13+F16+F22+F23+F26+F30</f>
        <v>669862</v>
      </c>
      <c r="G6" s="65">
        <f>G8+G13+G16+G22+G23+G26+G30+G34</f>
        <v>612928</v>
      </c>
      <c r="H6" s="65">
        <f>H8+H13+H16+H22+H23+H26+H30+H34</f>
        <v>621872</v>
      </c>
      <c r="I6" s="65">
        <f>I8+I13+I16+I22+I23+I26+I30+H34</f>
        <v>621872</v>
      </c>
    </row>
    <row r="7" spans="1:9" x14ac:dyDescent="0.25">
      <c r="A7" s="123" t="s">
        <v>101</v>
      </c>
      <c r="B7" s="124"/>
      <c r="C7" s="125"/>
      <c r="D7" s="28" t="s">
        <v>92</v>
      </c>
      <c r="E7" s="8"/>
      <c r="F7" s="9"/>
      <c r="G7" s="9"/>
      <c r="H7" s="9"/>
      <c r="I7" s="9"/>
    </row>
    <row r="8" spans="1:9" x14ac:dyDescent="0.25">
      <c r="A8" s="129" t="s">
        <v>93</v>
      </c>
      <c r="B8" s="130"/>
      <c r="C8" s="131"/>
      <c r="D8" s="88" t="s">
        <v>94</v>
      </c>
      <c r="E8" s="65">
        <f>E9</f>
        <v>65371</v>
      </c>
      <c r="F8" s="65">
        <f>F9</f>
        <v>89190</v>
      </c>
      <c r="G8" s="65">
        <f t="shared" ref="G8:I8" si="0">G9</f>
        <v>81627</v>
      </c>
      <c r="H8" s="65">
        <f t="shared" si="0"/>
        <v>66361</v>
      </c>
      <c r="I8" s="65">
        <f t="shared" si="0"/>
        <v>66361</v>
      </c>
    </row>
    <row r="9" spans="1:9" x14ac:dyDescent="0.25">
      <c r="A9" s="132">
        <v>3</v>
      </c>
      <c r="B9" s="133"/>
      <c r="C9" s="134"/>
      <c r="D9" s="27" t="s">
        <v>10</v>
      </c>
      <c r="E9" s="8">
        <f>E10+E11+E12</f>
        <v>65371</v>
      </c>
      <c r="F9" s="70">
        <v>89190</v>
      </c>
      <c r="G9" s="70">
        <f t="shared" ref="G9:H9" si="1">SUM(G10:G12)</f>
        <v>81627</v>
      </c>
      <c r="H9" s="70">
        <f t="shared" si="1"/>
        <v>66361</v>
      </c>
      <c r="I9" s="70">
        <v>66361</v>
      </c>
    </row>
    <row r="10" spans="1:9" x14ac:dyDescent="0.25">
      <c r="A10" s="135">
        <v>31</v>
      </c>
      <c r="B10" s="136"/>
      <c r="C10" s="137"/>
      <c r="D10" s="27" t="s">
        <v>11</v>
      </c>
      <c r="E10" s="8"/>
      <c r="F10" s="9"/>
      <c r="G10" s="9"/>
      <c r="H10" s="9"/>
      <c r="I10" s="10"/>
    </row>
    <row r="11" spans="1:9" s="68" customFormat="1" x14ac:dyDescent="0.25">
      <c r="A11" s="135">
        <v>32</v>
      </c>
      <c r="B11" s="136"/>
      <c r="C11" s="137"/>
      <c r="D11" s="79" t="s">
        <v>27</v>
      </c>
      <c r="E11" s="69">
        <v>63001</v>
      </c>
      <c r="F11" s="70">
        <v>88805</v>
      </c>
      <c r="G11" s="70">
        <v>81228</v>
      </c>
      <c r="H11" s="70">
        <v>65949</v>
      </c>
      <c r="I11" s="71">
        <v>65949</v>
      </c>
    </row>
    <row r="12" spans="1:9" x14ac:dyDescent="0.25">
      <c r="A12" s="135">
        <v>34</v>
      </c>
      <c r="B12" s="136"/>
      <c r="C12" s="137"/>
      <c r="D12" s="27" t="s">
        <v>91</v>
      </c>
      <c r="E12" s="8">
        <v>2370</v>
      </c>
      <c r="F12" s="9">
        <v>385</v>
      </c>
      <c r="G12" s="9">
        <v>399</v>
      </c>
      <c r="H12" s="9">
        <v>412</v>
      </c>
      <c r="I12" s="10">
        <v>412</v>
      </c>
    </row>
    <row r="13" spans="1:9" x14ac:dyDescent="0.25">
      <c r="A13" s="129" t="s">
        <v>93</v>
      </c>
      <c r="B13" s="130"/>
      <c r="C13" s="131"/>
      <c r="D13" s="28" t="s">
        <v>94</v>
      </c>
      <c r="E13" s="65">
        <f>E15</f>
        <v>0</v>
      </c>
      <c r="F13" s="65">
        <f t="shared" ref="F13:I13" si="2">F15</f>
        <v>0</v>
      </c>
      <c r="G13" s="65">
        <f t="shared" si="2"/>
        <v>0</v>
      </c>
      <c r="H13" s="65">
        <f t="shared" si="2"/>
        <v>0</v>
      </c>
      <c r="I13" s="65">
        <f t="shared" si="2"/>
        <v>0</v>
      </c>
    </row>
    <row r="14" spans="1:9" ht="25.5" x14ac:dyDescent="0.25">
      <c r="A14" s="132">
        <v>4</v>
      </c>
      <c r="B14" s="133"/>
      <c r="C14" s="134"/>
      <c r="D14" s="27" t="s">
        <v>12</v>
      </c>
      <c r="E14" s="8"/>
      <c r="F14" s="9"/>
      <c r="G14" s="70"/>
      <c r="H14" s="70">
        <f t="shared" ref="H14:I14" si="3">H15</f>
        <v>0</v>
      </c>
      <c r="I14" s="70">
        <f t="shared" si="3"/>
        <v>0</v>
      </c>
    </row>
    <row r="15" spans="1:9" s="68" customFormat="1" ht="25.5" x14ac:dyDescent="0.25">
      <c r="A15" s="135">
        <v>42</v>
      </c>
      <c r="B15" s="136"/>
      <c r="C15" s="137"/>
      <c r="D15" s="79" t="s">
        <v>37</v>
      </c>
      <c r="E15" s="69"/>
      <c r="F15" s="70"/>
      <c r="G15" s="70">
        <v>0</v>
      </c>
      <c r="H15" s="70">
        <v>0</v>
      </c>
      <c r="I15" s="71">
        <v>0</v>
      </c>
    </row>
    <row r="16" spans="1:9" s="68" customFormat="1" x14ac:dyDescent="0.25">
      <c r="A16" s="129" t="s">
        <v>104</v>
      </c>
      <c r="B16" s="130"/>
      <c r="C16" s="131"/>
      <c r="D16" s="80" t="s">
        <v>96</v>
      </c>
      <c r="E16" s="65">
        <f>E17+E18+E19+E20</f>
        <v>481133</v>
      </c>
      <c r="F16" s="65">
        <f>F17+F18+F20</f>
        <v>560090</v>
      </c>
      <c r="G16" s="65">
        <f t="shared" ref="G16:I16" si="4">G17+G18+G20</f>
        <v>530301</v>
      </c>
      <c r="H16" s="65">
        <f t="shared" si="4"/>
        <v>554781</v>
      </c>
      <c r="I16" s="65">
        <f t="shared" si="4"/>
        <v>554781</v>
      </c>
    </row>
    <row r="17" spans="1:9" s="68" customFormat="1" x14ac:dyDescent="0.25">
      <c r="A17" s="83">
        <v>31</v>
      </c>
      <c r="B17" s="84"/>
      <c r="C17" s="85"/>
      <c r="D17" s="79" t="s">
        <v>11</v>
      </c>
      <c r="E17" s="69">
        <v>481133</v>
      </c>
      <c r="F17" s="70">
        <v>468247</v>
      </c>
      <c r="G17" s="70">
        <v>440347</v>
      </c>
      <c r="H17" s="70">
        <v>459163</v>
      </c>
      <c r="I17" s="71">
        <v>459163</v>
      </c>
    </row>
    <row r="18" spans="1:9" s="68" customFormat="1" ht="25.5" x14ac:dyDescent="0.25">
      <c r="A18" s="83">
        <v>4</v>
      </c>
      <c r="B18" s="84"/>
      <c r="C18" s="85"/>
      <c r="D18" s="79" t="s">
        <v>12</v>
      </c>
      <c r="E18" s="69"/>
      <c r="F18" s="70">
        <v>9290</v>
      </c>
      <c r="G18" s="70">
        <f t="shared" ref="G18:I18" si="5">G19</f>
        <v>9954</v>
      </c>
      <c r="H18" s="70">
        <f t="shared" si="5"/>
        <v>10618</v>
      </c>
      <c r="I18" s="70">
        <f t="shared" si="5"/>
        <v>10618</v>
      </c>
    </row>
    <row r="19" spans="1:9" s="68" customFormat="1" ht="25.5" x14ac:dyDescent="0.25">
      <c r="A19" s="83">
        <v>42</v>
      </c>
      <c r="B19" s="84"/>
      <c r="C19" s="85"/>
      <c r="D19" s="79" t="s">
        <v>37</v>
      </c>
      <c r="E19" s="69">
        <v>0</v>
      </c>
      <c r="F19" s="70">
        <v>0</v>
      </c>
      <c r="G19" s="70">
        <v>9954</v>
      </c>
      <c r="H19" s="70">
        <v>10618</v>
      </c>
      <c r="I19" s="71">
        <v>10618</v>
      </c>
    </row>
    <row r="20" spans="1:9" s="68" customFormat="1" x14ac:dyDescent="0.25">
      <c r="A20" s="83">
        <v>32</v>
      </c>
      <c r="B20" s="84"/>
      <c r="C20" s="85"/>
      <c r="D20" s="79" t="s">
        <v>27</v>
      </c>
      <c r="E20" s="69"/>
      <c r="F20" s="70">
        <v>82553</v>
      </c>
      <c r="G20" s="70">
        <v>80000</v>
      </c>
      <c r="H20" s="70">
        <v>85000</v>
      </c>
      <c r="I20" s="71">
        <v>85000</v>
      </c>
    </row>
    <row r="21" spans="1:9" s="68" customFormat="1" x14ac:dyDescent="0.25">
      <c r="A21" s="83">
        <v>34</v>
      </c>
      <c r="B21" s="84"/>
      <c r="C21" s="85"/>
      <c r="D21" s="79" t="s">
        <v>91</v>
      </c>
      <c r="E21" s="69"/>
      <c r="F21" s="70"/>
      <c r="G21" s="70"/>
      <c r="H21" s="70"/>
      <c r="I21" s="71"/>
    </row>
    <row r="22" spans="1:9" s="68" customFormat="1" x14ac:dyDescent="0.25">
      <c r="A22" s="129" t="s">
        <v>105</v>
      </c>
      <c r="B22" s="130"/>
      <c r="C22" s="131"/>
      <c r="D22" s="80" t="s">
        <v>97</v>
      </c>
      <c r="E22" s="65">
        <v>1184</v>
      </c>
      <c r="F22" s="65">
        <v>266</v>
      </c>
      <c r="G22" s="65">
        <v>0</v>
      </c>
      <c r="H22" s="65">
        <v>398</v>
      </c>
      <c r="I22" s="65">
        <v>398</v>
      </c>
    </row>
    <row r="23" spans="1:9" s="68" customFormat="1" x14ac:dyDescent="0.25">
      <c r="A23" s="129" t="s">
        <v>106</v>
      </c>
      <c r="B23" s="130"/>
      <c r="C23" s="131"/>
      <c r="D23" s="80" t="s">
        <v>98</v>
      </c>
      <c r="E23" s="65">
        <f>E24</f>
        <v>0</v>
      </c>
      <c r="F23" s="65">
        <f>F24</f>
        <v>0</v>
      </c>
      <c r="G23" s="65">
        <f t="shared" ref="G23:I23" si="6">G24</f>
        <v>0</v>
      </c>
      <c r="H23" s="65">
        <f t="shared" si="6"/>
        <v>0</v>
      </c>
      <c r="I23" s="65">
        <f t="shared" si="6"/>
        <v>0</v>
      </c>
    </row>
    <row r="24" spans="1:9" s="68" customFormat="1" x14ac:dyDescent="0.25">
      <c r="A24" s="83">
        <v>32</v>
      </c>
      <c r="B24" s="84"/>
      <c r="C24" s="85"/>
      <c r="D24" s="79" t="s">
        <v>27</v>
      </c>
      <c r="E24" s="69">
        <v>0</v>
      </c>
      <c r="F24" s="70">
        <v>0</v>
      </c>
      <c r="G24" s="70">
        <v>0</v>
      </c>
      <c r="H24" s="70">
        <v>0</v>
      </c>
      <c r="I24" s="71">
        <v>0</v>
      </c>
    </row>
    <row r="25" spans="1:9" s="68" customFormat="1" x14ac:dyDescent="0.25">
      <c r="A25" s="123" t="s">
        <v>100</v>
      </c>
      <c r="B25" s="124"/>
      <c r="C25" s="125"/>
      <c r="D25" s="80" t="s">
        <v>99</v>
      </c>
      <c r="E25" s="69"/>
      <c r="F25" s="65"/>
      <c r="G25" s="70"/>
      <c r="H25" s="70"/>
      <c r="I25" s="71"/>
    </row>
    <row r="26" spans="1:9" s="68" customFormat="1" x14ac:dyDescent="0.25">
      <c r="A26" s="129" t="s">
        <v>107</v>
      </c>
      <c r="B26" s="130"/>
      <c r="C26" s="131"/>
      <c r="D26" s="80" t="s">
        <v>102</v>
      </c>
      <c r="E26" s="65">
        <f>E28</f>
        <v>1386</v>
      </c>
      <c r="F26" s="65">
        <f>F27</f>
        <v>332</v>
      </c>
      <c r="G26" s="65">
        <f t="shared" ref="G26:I27" si="7">G27</f>
        <v>1000</v>
      </c>
      <c r="H26" s="65">
        <f t="shared" si="7"/>
        <v>332</v>
      </c>
      <c r="I26" s="65">
        <f t="shared" si="7"/>
        <v>332</v>
      </c>
    </row>
    <row r="27" spans="1:9" s="68" customFormat="1" x14ac:dyDescent="0.25">
      <c r="A27" s="86">
        <v>3</v>
      </c>
      <c r="B27" s="87"/>
      <c r="C27" s="79"/>
      <c r="D27" s="79" t="s">
        <v>10</v>
      </c>
      <c r="E27" s="69"/>
      <c r="F27" s="70">
        <f>F28</f>
        <v>332</v>
      </c>
      <c r="G27" s="70">
        <f t="shared" si="7"/>
        <v>1000</v>
      </c>
      <c r="H27" s="70">
        <f t="shared" si="7"/>
        <v>332</v>
      </c>
      <c r="I27" s="70">
        <f t="shared" si="7"/>
        <v>332</v>
      </c>
    </row>
    <row r="28" spans="1:9" s="68" customFormat="1" x14ac:dyDescent="0.25">
      <c r="A28" s="86">
        <v>32</v>
      </c>
      <c r="B28" s="87"/>
      <c r="C28" s="79"/>
      <c r="D28" s="79" t="s">
        <v>27</v>
      </c>
      <c r="E28" s="69">
        <v>1386</v>
      </c>
      <c r="F28" s="70">
        <v>332</v>
      </c>
      <c r="G28" s="70">
        <v>1000</v>
      </c>
      <c r="H28" s="70">
        <v>332</v>
      </c>
      <c r="I28" s="71">
        <v>332</v>
      </c>
    </row>
    <row r="29" spans="1:9" s="68" customFormat="1" x14ac:dyDescent="0.25">
      <c r="A29" s="123" t="s">
        <v>100</v>
      </c>
      <c r="B29" s="124"/>
      <c r="C29" s="125"/>
      <c r="D29" s="80" t="s">
        <v>103</v>
      </c>
      <c r="E29" s="69"/>
      <c r="F29" s="70"/>
      <c r="G29" s="70"/>
      <c r="H29" s="70"/>
      <c r="I29" s="71"/>
    </row>
    <row r="30" spans="1:9" s="68" customFormat="1" x14ac:dyDescent="0.25">
      <c r="A30" s="129" t="s">
        <v>108</v>
      </c>
      <c r="B30" s="130"/>
      <c r="C30" s="131"/>
      <c r="D30" s="80" t="s">
        <v>103</v>
      </c>
      <c r="E30" s="65">
        <f>E32</f>
        <v>0</v>
      </c>
      <c r="F30" s="65">
        <f>F32</f>
        <v>19984</v>
      </c>
      <c r="G30" s="65">
        <f>G32</f>
        <v>0</v>
      </c>
      <c r="H30" s="65">
        <f t="shared" ref="H30:I30" si="8">H32</f>
        <v>0</v>
      </c>
      <c r="I30" s="65">
        <f t="shared" si="8"/>
        <v>0</v>
      </c>
    </row>
    <row r="31" spans="1:9" s="68" customFormat="1" x14ac:dyDescent="0.25">
      <c r="A31" s="86">
        <v>3</v>
      </c>
      <c r="B31" s="87"/>
      <c r="C31" s="79"/>
      <c r="D31" s="79" t="s">
        <v>10</v>
      </c>
      <c r="E31" s="69"/>
      <c r="F31" s="70"/>
      <c r="G31" s="70"/>
      <c r="H31" s="70"/>
      <c r="I31" s="71"/>
    </row>
    <row r="32" spans="1:9" s="68" customFormat="1" x14ac:dyDescent="0.25">
      <c r="A32" s="135">
        <v>32</v>
      </c>
      <c r="B32" s="136"/>
      <c r="C32" s="137"/>
      <c r="D32" s="90" t="s">
        <v>27</v>
      </c>
      <c r="E32" s="69">
        <v>0</v>
      </c>
      <c r="F32" s="70">
        <v>19984</v>
      </c>
      <c r="G32" s="70"/>
      <c r="H32" s="70"/>
      <c r="I32" s="71"/>
    </row>
    <row r="33" spans="1:9" s="68" customFormat="1" x14ac:dyDescent="0.25">
      <c r="A33" s="123" t="s">
        <v>100</v>
      </c>
      <c r="B33" s="124"/>
      <c r="C33" s="125"/>
      <c r="D33" s="89" t="s">
        <v>110</v>
      </c>
      <c r="E33" s="69"/>
      <c r="F33" s="70"/>
      <c r="G33" s="70"/>
      <c r="H33" s="70"/>
      <c r="I33" s="71"/>
    </row>
    <row r="34" spans="1:9" s="68" customFormat="1" x14ac:dyDescent="0.25">
      <c r="A34" s="129" t="s">
        <v>93</v>
      </c>
      <c r="B34" s="130"/>
      <c r="C34" s="131"/>
      <c r="D34" s="89" t="s">
        <v>94</v>
      </c>
      <c r="E34" s="69">
        <f>E35</f>
        <v>0</v>
      </c>
      <c r="F34" s="69">
        <f t="shared" ref="F34:I34" si="9">F35</f>
        <v>0</v>
      </c>
      <c r="G34" s="91">
        <f t="shared" si="9"/>
        <v>0</v>
      </c>
      <c r="H34" s="91">
        <f t="shared" si="9"/>
        <v>0</v>
      </c>
      <c r="I34" s="91">
        <f t="shared" si="9"/>
        <v>0</v>
      </c>
    </row>
    <row r="35" spans="1:9" x14ac:dyDescent="0.25">
      <c r="A35" s="135">
        <v>31</v>
      </c>
      <c r="B35" s="136"/>
      <c r="C35" s="137"/>
      <c r="D35" s="90" t="s">
        <v>11</v>
      </c>
      <c r="E35" s="8"/>
      <c r="F35" s="9"/>
      <c r="G35" s="9">
        <v>0</v>
      </c>
      <c r="H35" s="9">
        <v>0</v>
      </c>
      <c r="I35" s="10">
        <v>0</v>
      </c>
    </row>
  </sheetData>
  <mergeCells count="24">
    <mergeCell ref="A14:C14"/>
    <mergeCell ref="A35:C35"/>
    <mergeCell ref="A13:C13"/>
    <mergeCell ref="A15:C15"/>
    <mergeCell ref="A25:C25"/>
    <mergeCell ref="A29:C29"/>
    <mergeCell ref="A16:C16"/>
    <mergeCell ref="A22:C22"/>
    <mergeCell ref="A23:C23"/>
    <mergeCell ref="A26:C26"/>
    <mergeCell ref="A30:C30"/>
    <mergeCell ref="A32:C32"/>
    <mergeCell ref="A33:C33"/>
    <mergeCell ref="A34:C34"/>
    <mergeCell ref="A8:C8"/>
    <mergeCell ref="A9:C9"/>
    <mergeCell ref="A12:C12"/>
    <mergeCell ref="A10:C10"/>
    <mergeCell ref="A11:C11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2023-10-09T10:23:18Z</cp:lastPrinted>
  <dcterms:created xsi:type="dcterms:W3CDTF">2022-08-12T12:51:27Z</dcterms:created>
  <dcterms:modified xsi:type="dcterms:W3CDTF">2023-10-09T12:05:52Z</dcterms:modified>
</cp:coreProperties>
</file>